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\\Caselle\Users\jevans\Downloads\"/>
    </mc:Choice>
  </mc:AlternateContent>
  <xr:revisionPtr revIDLastSave="0" documentId="13_ncr:1_{3EFDA999-6787-4DB2-851E-C80AADC04AE5}" xr6:coauthVersionLast="47" xr6:coauthVersionMax="47" xr10:uidLastSave="{00000000-0000-0000-0000-000000000000}"/>
  <bookViews>
    <workbookView xWindow="-120" yWindow="0" windowWidth="21600" windowHeight="11295" xr2:uid="{00000000-000D-0000-FFFF-FFFF00000000}"/>
  </bookViews>
  <sheets>
    <sheet name="Sheet1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P17" i="1" s="1"/>
  <c r="B44" i="1"/>
  <c r="C19" i="1" l="1"/>
  <c r="O8" i="1"/>
  <c r="P8" i="1" s="1"/>
  <c r="B19" i="1"/>
  <c r="B46" i="1" s="1"/>
  <c r="C44" i="1"/>
  <c r="D44" i="1"/>
  <c r="O37" i="1"/>
  <c r="P37" i="1" s="1"/>
  <c r="O25" i="1"/>
  <c r="P25" i="1" s="1"/>
  <c r="O26" i="1"/>
  <c r="P26" i="1" s="1"/>
  <c r="N44" i="1"/>
  <c r="M44" i="1"/>
  <c r="L44" i="1"/>
  <c r="K44" i="1"/>
  <c r="J44" i="1"/>
  <c r="O27" i="1"/>
  <c r="P27" i="1" s="1"/>
  <c r="O39" i="1"/>
  <c r="P39" i="1" s="1"/>
  <c r="I44" i="1"/>
  <c r="H44" i="1"/>
  <c r="O30" i="1"/>
  <c r="P30" i="1" s="1"/>
  <c r="P38" i="1"/>
  <c r="P36" i="1"/>
  <c r="P35" i="1"/>
  <c r="P23" i="1"/>
  <c r="O34" i="1"/>
  <c r="P34" i="1" s="1"/>
  <c r="O33" i="1"/>
  <c r="P33" i="1" s="1"/>
  <c r="O31" i="1"/>
  <c r="P31" i="1" s="1"/>
  <c r="O29" i="1"/>
  <c r="P29" i="1" s="1"/>
  <c r="O28" i="1"/>
  <c r="P28" i="1" s="1"/>
  <c r="O24" i="1"/>
  <c r="G44" i="1"/>
  <c r="E44" i="1"/>
  <c r="F44" i="1"/>
  <c r="D5" i="1" l="1"/>
  <c r="D19" i="1" s="1"/>
  <c r="E5" i="1" s="1"/>
  <c r="E19" i="1" s="1"/>
  <c r="F5" i="1" s="1"/>
  <c r="F19" i="1" s="1"/>
  <c r="G5" i="1" s="1"/>
  <c r="G19" i="1" s="1"/>
  <c r="H5" i="1" s="1"/>
  <c r="H19" i="1" s="1"/>
  <c r="H46" i="1" s="1"/>
  <c r="C46" i="1"/>
  <c r="O44" i="1"/>
  <c r="P44" i="1" s="1"/>
  <c r="O19" i="1"/>
  <c r="P24" i="1"/>
  <c r="D46" i="1" l="1"/>
  <c r="E46" i="1"/>
  <c r="G46" i="1"/>
  <c r="F46" i="1"/>
  <c r="I5" i="1"/>
  <c r="I19" i="1" s="1"/>
  <c r="I46" i="1" s="1"/>
  <c r="O46" i="1"/>
  <c r="J5" i="1" l="1"/>
  <c r="J19" i="1" s="1"/>
  <c r="J46" i="1" s="1"/>
  <c r="K5" i="1" l="1"/>
  <c r="K19" i="1" s="1"/>
  <c r="K46" i="1" s="1"/>
  <c r="L5" i="1" l="1"/>
  <c r="L19" i="1" s="1"/>
  <c r="M5" i="1" s="1"/>
  <c r="M19" i="1" s="1"/>
  <c r="L46" i="1" l="1"/>
  <c r="M46" i="1"/>
  <c r="N5" i="1"/>
  <c r="N19" i="1" s="1"/>
  <c r="N46" i="1" s="1"/>
</calcChain>
</file>

<file path=xl/sharedStrings.xml><?xml version="1.0" encoding="utf-8"?>
<sst xmlns="http://schemas.openxmlformats.org/spreadsheetml/2006/main" count="53" uniqueCount="53">
  <si>
    <t>Ending Acct Balance</t>
  </si>
  <si>
    <t>Beginning Balance</t>
  </si>
  <si>
    <t>REVENUE</t>
  </si>
  <si>
    <t>Colorado Tax</t>
  </si>
  <si>
    <t>Interest on Tax</t>
  </si>
  <si>
    <t>Specific Ownership Tax</t>
  </si>
  <si>
    <t>Interest Checking</t>
  </si>
  <si>
    <t>Interest CD's</t>
  </si>
  <si>
    <t>Donations</t>
  </si>
  <si>
    <t>EMS</t>
  </si>
  <si>
    <t>Grants-State/Fed</t>
  </si>
  <si>
    <t>TOTAL REVENUE</t>
  </si>
  <si>
    <t>EXPENDITURES</t>
  </si>
  <si>
    <t>Building Expense</t>
  </si>
  <si>
    <t>Election</t>
  </si>
  <si>
    <t>Equipment Purchase</t>
  </si>
  <si>
    <t>Equipment Repair</t>
  </si>
  <si>
    <t>Gas&amp;Oil (fuel/fluids-Trucks)</t>
  </si>
  <si>
    <t>Insurance/Bonds</t>
  </si>
  <si>
    <t>Misc</t>
  </si>
  <si>
    <t>Office Supplies</t>
  </si>
  <si>
    <t>Phone</t>
  </si>
  <si>
    <t>Professional Services</t>
  </si>
  <si>
    <t>Salaries</t>
  </si>
  <si>
    <t>Training</t>
  </si>
  <si>
    <t>Travel</t>
  </si>
  <si>
    <t>Treasurers Fees</t>
  </si>
  <si>
    <t>Utilities (Heating/Electric)</t>
  </si>
  <si>
    <t>TOTAL EXPENDITURES</t>
  </si>
  <si>
    <t>ENDING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</si>
  <si>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</si>
  <si>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</si>
  <si>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</si>
  <si>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</si>
  <si>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</si>
  <si>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</si>
  <si>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</si>
  <si>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</si>
  <si>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</si>
  <si>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</si>
  <si>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</si>
  <si>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</si>
  <si>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Chief Account</t>
  </si>
  <si>
    <t>Artesia Fire Protection District 2022 Revenue/Expenditure Sheet</t>
  </si>
  <si>
    <t>2022 Proposed Budget</t>
  </si>
  <si>
    <t>restitution</t>
  </si>
  <si>
    <t>interagency assistance</t>
  </si>
  <si>
    <t>communications</t>
  </si>
  <si>
    <t>PPE</t>
  </si>
  <si>
    <t>insurance resitution</t>
  </si>
  <si>
    <t>Reserve Fund Obligation</t>
  </si>
  <si>
    <t>other</t>
  </si>
  <si>
    <t>2022YD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</si>
</sst>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Protection="1">
      <protection locked="0"/>
    </xf>
    <xf numFmtId="7" fontId="2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2" xfId="1" applyFont="1" applyBorder="1"/>
    <xf numFmtId="0" fontId="2" fillId="0" borderId="3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0" fillId="0" borderId="5" xfId="1" applyFont="1" applyBorder="1"/>
    <xf numFmtId="1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Protection="1">
      <protection locked="0"/>
    </xf>
    <xf numFmtId="7" fontId="2" fillId="0" borderId="2" xfId="0" applyNumberFormat="1" applyFont="1" applyBorder="1" applyProtection="1">
      <protection locked="0"/>
    </xf>
    <xf numFmtId="7" fontId="0" fillId="0" borderId="2" xfId="0" applyNumberFormat="1" applyBorder="1" applyProtection="1">
      <protection locked="0"/>
    </xf>
    <xf numFmtId="44" fontId="2" fillId="0" borderId="2" xfId="0" applyNumberFormat="1" applyFont="1" applyBorder="1" applyProtection="1">
      <protection locked="0"/>
    </xf>
    <xf numFmtId="0" fontId="0" fillId="0" borderId="2" xfId="0" applyBorder="1"/>
    <xf numFmtId="7" fontId="2" fillId="2" borderId="2" xfId="0" applyNumberFormat="1" applyFont="1" applyFill="1" applyBorder="1" applyProtection="1"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7" fontId="0" fillId="0" borderId="4" xfId="0" applyNumberFormat="1" applyBorder="1" applyProtection="1">
      <protection locked="0"/>
    </xf>
    <xf numFmtId="44" fontId="2" fillId="0" borderId="2" xfId="1" applyFont="1" applyFill="1" applyBorder="1" applyAlignment="1" applyProtection="1">
      <protection locked="0"/>
    </xf>
    <xf numFmtId="7" fontId="4" fillId="0" borderId="2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7" fontId="5" fillId="0" borderId="2" xfId="0" applyNumberFormat="1" applyFont="1" applyBorder="1" applyProtection="1">
      <protection locked="0"/>
    </xf>
    <xf numFmtId="7" fontId="5" fillId="0" borderId="6" xfId="0" applyNumberFormat="1" applyFont="1" applyBorder="1" applyProtection="1">
      <protection locked="0"/>
    </xf>
    <xf numFmtId="7" fontId="0" fillId="0" borderId="0" xfId="0" applyNumberFormat="1" applyProtection="1">
      <protection locked="0"/>
    </xf>
    <xf numFmtId="7" fontId="2" fillId="0" borderId="7" xfId="0" applyNumberFormat="1" applyFont="1" applyBorder="1" applyProtection="1">
      <protection locked="0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tabSelected="1" topLeftCell="C7" zoomScale="93" zoomScaleNormal="93" workbookViewId="0">
      <selection activeCell="L46" sqref="L46"/>
    </sheetView>
  </sheetViews>
  <sheetFormatPr defaultColWidth="10.85546875" defaultRowHeight="12.75" x14ac:dyDescent="0.2"/>
  <cols>
    <col min="1" max="1" width="26.28515625" customWidth="1"/>
    <col min="2" max="2" width="13.28515625" customWidth="1"/>
    <col min="3" max="3" width="11.5703125" bestFit="1" customWidth="1"/>
    <col min="4" max="5" width="11.140625" bestFit="1" customWidth="1"/>
    <col min="6" max="6" width="11.85546875" bestFit="1" customWidth="1"/>
    <col min="7" max="7" width="11.42578125" bestFit="1" customWidth="1"/>
    <col min="8" max="8" width="11.7109375" bestFit="1" customWidth="1"/>
    <col min="9" max="9" width="11.42578125" bestFit="1" customWidth="1"/>
    <col min="10" max="10" width="11.7109375" bestFit="1" customWidth="1"/>
    <col min="11" max="12" width="12.140625" bestFit="1" customWidth="1"/>
    <col min="13" max="14" width="11.7109375" bestFit="1" customWidth="1"/>
    <col min="15" max="15" width="13.7109375" customWidth="1"/>
    <col min="16" max="16" width="14.140625" customWidth="1"/>
  </cols>
  <sheetData>
    <row r="1" spans="1:16" x14ac:dyDescent="0.2">
      <c r="F1" s="22" t="s">
        <v>43</v>
      </c>
    </row>
    <row r="3" spans="1:16" ht="38.25" x14ac:dyDescent="0.2">
      <c r="A3" s="1"/>
      <c r="B3" s="20" t="s">
        <v>44</v>
      </c>
      <c r="C3" s="11" t="s">
        <v>30</v>
      </c>
      <c r="D3" s="11" t="s">
        <v>31</v>
      </c>
      <c r="E3" s="11" t="s">
        <v>32</v>
      </c>
      <c r="F3" s="11" t="s">
        <v>33</v>
      </c>
      <c r="G3" s="11" t="s">
        <v>34</v>
      </c>
      <c r="H3" s="11" t="s">
        <v>35</v>
      </c>
      <c r="I3" s="11" t="s">
        <v>36</v>
      </c>
      <c r="J3" s="11" t="s">
        <v>37</v>
      </c>
      <c r="K3" s="11" t="s">
        <v>38</v>
      </c>
      <c r="L3" s="11" t="s">
        <v>39</v>
      </c>
      <c r="M3" s="11" t="s">
        <v>40</v>
      </c>
      <c r="N3" s="11" t="s">
        <v>41</v>
      </c>
      <c r="O3" s="12" t="s">
        <v>52</v>
      </c>
      <c r="P3" s="13" t="s">
        <v>0</v>
      </c>
    </row>
    <row r="4" spans="1:16" x14ac:dyDescent="0.2">
      <c r="A4" s="1"/>
      <c r="B4" s="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2">
      <c r="A5" s="1" t="s">
        <v>1</v>
      </c>
      <c r="B5" s="2">
        <v>43846.1</v>
      </c>
      <c r="C5" s="15">
        <v>43846.1</v>
      </c>
      <c r="D5" s="15">
        <f t="shared" ref="D5:N5" si="0">SUM(C19,C44)</f>
        <v>43909.689999999995</v>
      </c>
      <c r="E5" s="15">
        <f t="shared" si="0"/>
        <v>42833.349999999991</v>
      </c>
      <c r="F5" s="15">
        <f t="shared" si="0"/>
        <v>44186.919999999991</v>
      </c>
      <c r="G5" s="15">
        <f t="shared" si="0"/>
        <v>44003.239999999991</v>
      </c>
      <c r="H5" s="15">
        <f t="shared" si="0"/>
        <v>43367.55999999999</v>
      </c>
      <c r="I5" s="15">
        <f t="shared" si="0"/>
        <v>50252.289999999986</v>
      </c>
      <c r="J5" s="15">
        <f t="shared" si="0"/>
        <v>60989.439999999988</v>
      </c>
      <c r="K5" s="15">
        <f t="shared" si="0"/>
        <v>60609.049999999988</v>
      </c>
      <c r="L5" s="15">
        <f t="shared" si="0"/>
        <v>60204.509999999987</v>
      </c>
      <c r="M5" s="15">
        <f t="shared" si="0"/>
        <v>52494.639999999985</v>
      </c>
      <c r="N5" s="15">
        <f t="shared" si="0"/>
        <v>50957.719999999987</v>
      </c>
      <c r="O5" s="15"/>
      <c r="P5" s="15"/>
    </row>
    <row r="6" spans="1:16" x14ac:dyDescent="0.2">
      <c r="A6" s="1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">
      <c r="A7" s="1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">
      <c r="A8" s="1" t="s">
        <v>3</v>
      </c>
      <c r="B8" s="2">
        <v>33576.25</v>
      </c>
      <c r="C8" s="15">
        <v>245.81</v>
      </c>
      <c r="D8" s="15">
        <v>800.25</v>
      </c>
      <c r="E8" s="15">
        <v>7233.48</v>
      </c>
      <c r="F8" s="29">
        <v>3693.18</v>
      </c>
      <c r="G8" s="15"/>
      <c r="H8" s="15">
        <v>7296.56</v>
      </c>
      <c r="I8" s="15">
        <v>10468.870000000001</v>
      </c>
      <c r="J8" s="16">
        <v>3023.8</v>
      </c>
      <c r="K8" s="15"/>
      <c r="L8" s="15">
        <v>1592.01</v>
      </c>
      <c r="M8" s="15"/>
      <c r="N8" s="15"/>
      <c r="O8" s="15">
        <f>SUM(C8:N8)</f>
        <v>34353.96</v>
      </c>
      <c r="P8" s="15">
        <f>SUM(B8,-O8)</f>
        <v>-777.70999999999913</v>
      </c>
    </row>
    <row r="9" spans="1:16" x14ac:dyDescent="0.2">
      <c r="A9" s="1" t="s">
        <v>4</v>
      </c>
      <c r="B9" s="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5"/>
      <c r="P9" s="15"/>
    </row>
    <row r="10" spans="1:16" x14ac:dyDescent="0.2">
      <c r="A10" s="3" t="s">
        <v>5</v>
      </c>
      <c r="B10" s="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5"/>
      <c r="P10" s="15"/>
    </row>
    <row r="11" spans="1:16" x14ac:dyDescent="0.2">
      <c r="A11" s="1" t="s">
        <v>6</v>
      </c>
      <c r="B11" s="2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5"/>
      <c r="P11" s="15"/>
    </row>
    <row r="12" spans="1:16" x14ac:dyDescent="0.2">
      <c r="A12" s="1" t="s">
        <v>7</v>
      </c>
      <c r="B12" s="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5"/>
      <c r="P12" s="15"/>
    </row>
    <row r="13" spans="1:16" x14ac:dyDescent="0.2">
      <c r="A13" s="1" t="s">
        <v>8</v>
      </c>
      <c r="B13" s="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5"/>
      <c r="P13" s="15"/>
    </row>
    <row r="14" spans="1:16" x14ac:dyDescent="0.2">
      <c r="A14" s="1" t="s">
        <v>9</v>
      </c>
      <c r="B14" s="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5"/>
      <c r="P14" s="15"/>
    </row>
    <row r="15" spans="1:16" x14ac:dyDescent="0.2">
      <c r="A15" s="1" t="s">
        <v>10</v>
      </c>
      <c r="B15" s="2"/>
      <c r="C15" s="15"/>
      <c r="D15" s="15">
        <v>2000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5"/>
      <c r="P15" s="15"/>
    </row>
    <row r="16" spans="1:16" x14ac:dyDescent="0.2">
      <c r="A16" s="26" t="s">
        <v>51</v>
      </c>
      <c r="B16" s="2"/>
      <c r="C16" s="15"/>
      <c r="D16" s="15"/>
      <c r="E16" s="15">
        <v>113</v>
      </c>
      <c r="F16" s="18"/>
      <c r="H16" s="15"/>
      <c r="I16" s="15">
        <v>351.17</v>
      </c>
      <c r="K16" s="15"/>
      <c r="L16" s="15"/>
      <c r="M16" s="15"/>
      <c r="N16" s="15"/>
      <c r="O16" s="25"/>
      <c r="P16" s="15"/>
    </row>
    <row r="17" spans="1:16" x14ac:dyDescent="0.2">
      <c r="A17" s="4" t="s">
        <v>45</v>
      </c>
      <c r="B17" s="2">
        <v>38742.910000000003</v>
      </c>
      <c r="C17" s="5"/>
      <c r="D17" s="15"/>
      <c r="E17" s="15">
        <v>5.08</v>
      </c>
      <c r="F17" s="18">
        <v>79.47</v>
      </c>
      <c r="G17" s="30"/>
      <c r="H17" s="15">
        <v>1149.1400000000001</v>
      </c>
      <c r="I17" s="15">
        <v>101.38</v>
      </c>
      <c r="J17" s="15">
        <v>86.24</v>
      </c>
      <c r="K17" s="15"/>
      <c r="L17" s="15"/>
      <c r="M17" s="15"/>
      <c r="N17" s="15"/>
      <c r="O17" s="17">
        <f>SUM(C17:N17)</f>
        <v>1421.3100000000002</v>
      </c>
      <c r="P17" s="16">
        <f>SUM(B17,-O17)</f>
        <v>37321.600000000006</v>
      </c>
    </row>
    <row r="18" spans="1:16" x14ac:dyDescent="0.2">
      <c r="A18" s="1"/>
      <c r="B18" s="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x14ac:dyDescent="0.2">
      <c r="A19" s="1" t="s">
        <v>11</v>
      </c>
      <c r="B19" s="2">
        <f>SUM(B5:B18)</f>
        <v>116165.26000000001</v>
      </c>
      <c r="C19" s="15">
        <f>SUM(C5:C16)</f>
        <v>44091.909999999996</v>
      </c>
      <c r="D19" s="15">
        <f>SUM(D5:D17)</f>
        <v>46709.939999999995</v>
      </c>
      <c r="E19" s="15">
        <f>SUM(E5:E17)</f>
        <v>50184.909999999989</v>
      </c>
      <c r="F19" s="15">
        <f>SUM(F5:F18)</f>
        <v>47959.569999999992</v>
      </c>
      <c r="G19" s="15">
        <f>SUM(G5:G18)</f>
        <v>44003.239999999991</v>
      </c>
      <c r="H19" s="15">
        <f>SUM(H5:H17)</f>
        <v>51813.259999999987</v>
      </c>
      <c r="I19" s="15">
        <f t="shared" ref="I19:O19" si="1">SUM(I5:I18)</f>
        <v>61173.709999999985</v>
      </c>
      <c r="J19" s="15">
        <f t="shared" si="1"/>
        <v>64099.479999999989</v>
      </c>
      <c r="K19" s="15">
        <f t="shared" si="1"/>
        <v>60609.049999999988</v>
      </c>
      <c r="L19" s="15">
        <f t="shared" si="1"/>
        <v>61796.51999999999</v>
      </c>
      <c r="M19" s="15">
        <f t="shared" si="1"/>
        <v>52494.639999999985</v>
      </c>
      <c r="N19" s="15">
        <f t="shared" si="1"/>
        <v>50957.719999999987</v>
      </c>
      <c r="O19" s="15">
        <f t="shared" si="1"/>
        <v>35775.269999999997</v>
      </c>
      <c r="P19" s="15"/>
    </row>
    <row r="20" spans="1:16" x14ac:dyDescent="0.2">
      <c r="A20" s="1"/>
      <c r="B20" s="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x14ac:dyDescent="0.2">
      <c r="A21" s="1" t="s">
        <v>12</v>
      </c>
      <c r="B21" s="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x14ac:dyDescent="0.2">
      <c r="A22" s="1"/>
      <c r="B22" s="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x14ac:dyDescent="0.2">
      <c r="A23" s="1" t="s">
        <v>13</v>
      </c>
      <c r="B23" s="10">
        <v>3500</v>
      </c>
      <c r="C23" s="15"/>
      <c r="D23" s="15"/>
      <c r="E23" s="15"/>
      <c r="F23" s="15"/>
      <c r="G23" s="15"/>
      <c r="H23" s="15"/>
      <c r="I23" s="15"/>
      <c r="J23" s="15"/>
      <c r="K23" s="15"/>
      <c r="L23" s="15">
        <v>-509.17</v>
      </c>
      <c r="M23" s="15">
        <v>-1536.92</v>
      </c>
      <c r="N23" s="15"/>
      <c r="O23" s="15"/>
      <c r="P23" s="17">
        <f>SUM(B23,O23)</f>
        <v>3500</v>
      </c>
    </row>
    <row r="24" spans="1:16" x14ac:dyDescent="0.2">
      <c r="A24" s="1" t="s">
        <v>14</v>
      </c>
      <c r="B24" s="10">
        <v>100</v>
      </c>
      <c r="C24" s="15"/>
      <c r="D24" s="15"/>
      <c r="E24" s="15">
        <v>-23.76</v>
      </c>
      <c r="F24" s="15">
        <v>-10.88</v>
      </c>
      <c r="H24" s="15"/>
      <c r="I24" s="15"/>
      <c r="J24" s="15"/>
      <c r="K24" s="15"/>
      <c r="L24" s="15"/>
      <c r="M24" s="15"/>
      <c r="N24" s="15"/>
      <c r="O24" s="15">
        <f>SUM(C24:N24)</f>
        <v>-34.64</v>
      </c>
      <c r="P24" s="17">
        <f>SUM(B24,O24)</f>
        <v>65.36</v>
      </c>
    </row>
    <row r="25" spans="1:16" x14ac:dyDescent="0.2">
      <c r="A25" s="1" t="s">
        <v>15</v>
      </c>
      <c r="B25" s="10">
        <v>10000</v>
      </c>
      <c r="C25" s="15"/>
      <c r="D25" s="15"/>
      <c r="E25" s="15"/>
      <c r="F25" s="15"/>
      <c r="G25" s="15"/>
      <c r="H25" s="15"/>
      <c r="I25" s="15"/>
      <c r="J25" s="15"/>
      <c r="K25" s="15"/>
      <c r="L25" s="5"/>
      <c r="M25" s="15"/>
      <c r="N25" s="15"/>
      <c r="O25" s="15">
        <f>SUM(H25:N25)</f>
        <v>0</v>
      </c>
      <c r="P25" s="17">
        <f>SUM(B25,O25)</f>
        <v>10000</v>
      </c>
    </row>
    <row r="26" spans="1:16" x14ac:dyDescent="0.2">
      <c r="A26" s="1" t="s">
        <v>16</v>
      </c>
      <c r="B26" s="10">
        <v>4000</v>
      </c>
      <c r="C26" s="15"/>
      <c r="D26" s="15">
        <v>-19.989999999999998</v>
      </c>
      <c r="E26" s="15"/>
      <c r="F26" s="15"/>
      <c r="G26" s="15"/>
      <c r="H26" s="15">
        <v>-113.04</v>
      </c>
      <c r="I26" s="15"/>
      <c r="J26" s="15"/>
      <c r="K26" s="16"/>
      <c r="L26" s="15">
        <v>-4425</v>
      </c>
      <c r="M26" s="15"/>
      <c r="N26" s="15"/>
      <c r="O26" s="15">
        <f>SUM(H26:N26)</f>
        <v>-4538.04</v>
      </c>
      <c r="P26" s="17">
        <f>SUM(B26,O26)</f>
        <v>-538.04</v>
      </c>
    </row>
    <row r="27" spans="1:16" x14ac:dyDescent="0.2">
      <c r="A27" s="1" t="s">
        <v>17</v>
      </c>
      <c r="B27" s="10">
        <v>2000</v>
      </c>
      <c r="C27" s="15"/>
      <c r="D27" s="15">
        <v>-470.05</v>
      </c>
      <c r="E27" s="15">
        <v>-373.08</v>
      </c>
      <c r="F27" s="15">
        <v>-186.74</v>
      </c>
      <c r="G27" s="15"/>
      <c r="H27" s="15">
        <v>-31.01</v>
      </c>
      <c r="I27" s="15"/>
      <c r="J27" s="15">
        <v>-159.69999999999999</v>
      </c>
      <c r="K27" s="15">
        <v>-24.82</v>
      </c>
      <c r="L27" s="15">
        <v>-120.13</v>
      </c>
      <c r="M27" s="15"/>
      <c r="N27" s="15"/>
      <c r="O27" s="15">
        <f>SUM(C27:N27)</f>
        <v>-1365.5299999999997</v>
      </c>
      <c r="P27" s="17">
        <f>SUM(B27,O27)</f>
        <v>634.47000000000025</v>
      </c>
    </row>
    <row r="28" spans="1:16" x14ac:dyDescent="0.2">
      <c r="A28" s="1" t="s">
        <v>18</v>
      </c>
      <c r="B28" s="10">
        <v>10500</v>
      </c>
      <c r="C28" s="15"/>
      <c r="E28" s="15">
        <v>-2376</v>
      </c>
      <c r="F28" s="15">
        <v>-2376</v>
      </c>
      <c r="H28" s="15"/>
      <c r="I28" s="15"/>
      <c r="J28" s="15">
        <v>-2912</v>
      </c>
      <c r="L28" s="15">
        <v>-2547</v>
      </c>
      <c r="M28" s="15"/>
      <c r="N28" s="15"/>
      <c r="O28" s="15">
        <f t="shared" ref="O28:O34" si="2">SUM(C28:N28)</f>
        <v>-10211</v>
      </c>
      <c r="P28" s="17">
        <f t="shared" ref="P28:P39" si="3">SUM(B28,O28)</f>
        <v>289</v>
      </c>
    </row>
    <row r="29" spans="1:16" x14ac:dyDescent="0.2">
      <c r="A29" s="1" t="s">
        <v>19</v>
      </c>
      <c r="B29" s="10">
        <v>150</v>
      </c>
      <c r="C29" s="15"/>
      <c r="E29" s="15">
        <v>-0.22</v>
      </c>
      <c r="F29" s="15"/>
      <c r="G29" s="15"/>
      <c r="H29" s="19"/>
      <c r="I29" s="15"/>
      <c r="J29" s="15">
        <v>-0.22</v>
      </c>
      <c r="L29" s="15">
        <v>-20.99</v>
      </c>
      <c r="M29" s="15"/>
      <c r="N29" s="15"/>
      <c r="O29" s="15">
        <f t="shared" si="2"/>
        <v>-21.43</v>
      </c>
      <c r="P29" s="17">
        <f t="shared" si="3"/>
        <v>128.57</v>
      </c>
    </row>
    <row r="30" spans="1:16" x14ac:dyDescent="0.2">
      <c r="A30" s="1" t="s">
        <v>20</v>
      </c>
      <c r="B30" s="10">
        <v>500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 t="shared" si="2"/>
        <v>0</v>
      </c>
      <c r="P30" s="17">
        <f t="shared" si="3"/>
        <v>500</v>
      </c>
    </row>
    <row r="31" spans="1:16" x14ac:dyDescent="0.2">
      <c r="A31" s="4" t="s">
        <v>46</v>
      </c>
      <c r="B31" s="10">
        <v>2500</v>
      </c>
      <c r="C31" s="15"/>
      <c r="D31" s="15"/>
      <c r="E31" s="15"/>
      <c r="F31" s="15"/>
      <c r="G31" s="15"/>
      <c r="H31" s="15"/>
      <c r="I31" s="15"/>
      <c r="J31" s="15">
        <v>-228.5</v>
      </c>
      <c r="K31" s="15"/>
      <c r="L31" s="15">
        <v>-529</v>
      </c>
      <c r="M31" s="15"/>
      <c r="N31" s="15"/>
      <c r="O31" s="15">
        <f t="shared" si="2"/>
        <v>-757.5</v>
      </c>
      <c r="P31" s="17">
        <f t="shared" si="3"/>
        <v>1742.5</v>
      </c>
    </row>
    <row r="32" spans="1:16" x14ac:dyDescent="0.2">
      <c r="A32" s="4" t="s">
        <v>47</v>
      </c>
      <c r="B32" s="10">
        <v>4500</v>
      </c>
      <c r="C32" s="15">
        <v>-45</v>
      </c>
      <c r="D32" s="15">
        <v>-2145</v>
      </c>
      <c r="E32" s="27">
        <v>-1085.06</v>
      </c>
      <c r="F32" s="28">
        <v>-45</v>
      </c>
      <c r="G32" s="15">
        <v>-45</v>
      </c>
      <c r="H32" s="15">
        <v>-45</v>
      </c>
      <c r="I32" s="15">
        <v>-45</v>
      </c>
      <c r="J32" s="15">
        <v>-45</v>
      </c>
      <c r="K32" s="15">
        <v>-45</v>
      </c>
      <c r="L32" s="15">
        <v>-1005</v>
      </c>
      <c r="M32" s="15"/>
      <c r="N32" s="15"/>
      <c r="O32" s="15"/>
      <c r="P32" s="17"/>
    </row>
    <row r="33" spans="1:16" x14ac:dyDescent="0.2">
      <c r="A33" s="1" t="s">
        <v>21</v>
      </c>
      <c r="B33" s="10">
        <v>750</v>
      </c>
      <c r="C33" s="15">
        <v>-68.650000000000006</v>
      </c>
      <c r="D33" s="15">
        <v>-69.209999999999994</v>
      </c>
      <c r="E33" s="15">
        <v>-69.209999999999994</v>
      </c>
      <c r="F33" s="15">
        <v>-69.209999999999994</v>
      </c>
      <c r="G33" s="15">
        <v>-69.03</v>
      </c>
      <c r="H33" s="15">
        <v>-69.03</v>
      </c>
      <c r="I33" s="15">
        <v>-69.03</v>
      </c>
      <c r="J33" s="15">
        <v>-69.98</v>
      </c>
      <c r="K33" s="15">
        <v>-69.98</v>
      </c>
      <c r="L33" s="15">
        <v>-69.98</v>
      </c>
      <c r="M33" s="15"/>
      <c r="N33" s="15"/>
      <c r="O33" s="15">
        <f t="shared" si="2"/>
        <v>-693.31</v>
      </c>
      <c r="P33" s="17">
        <f t="shared" si="3"/>
        <v>56.690000000000055</v>
      </c>
    </row>
    <row r="34" spans="1:16" x14ac:dyDescent="0.2">
      <c r="A34" s="1" t="s">
        <v>22</v>
      </c>
      <c r="B34" s="10">
        <v>1000</v>
      </c>
      <c r="C34" s="15"/>
      <c r="D34" s="15"/>
      <c r="E34" s="15">
        <v>-575</v>
      </c>
      <c r="G34" s="15"/>
      <c r="H34" s="15">
        <v>-16.25</v>
      </c>
      <c r="I34" s="15"/>
      <c r="J34" s="15"/>
      <c r="K34" s="15">
        <v>-183</v>
      </c>
      <c r="L34" s="15"/>
      <c r="M34" s="15"/>
      <c r="N34" s="15"/>
      <c r="O34" s="15">
        <f t="shared" si="2"/>
        <v>-774.25</v>
      </c>
      <c r="P34" s="17">
        <f t="shared" si="3"/>
        <v>225.75</v>
      </c>
    </row>
    <row r="35" spans="1:16" x14ac:dyDescent="0.2">
      <c r="A35" s="1" t="s">
        <v>23</v>
      </c>
      <c r="B35" s="10">
        <v>900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7">
        <f t="shared" si="3"/>
        <v>900</v>
      </c>
    </row>
    <row r="36" spans="1:16" x14ac:dyDescent="0.2">
      <c r="A36" s="1" t="s">
        <v>24</v>
      </c>
      <c r="B36" s="10">
        <v>3500</v>
      </c>
      <c r="C36" s="15"/>
      <c r="D36" s="15"/>
      <c r="E36" s="15"/>
      <c r="F36" s="15"/>
      <c r="G36" s="15"/>
      <c r="H36" s="15">
        <v>-1211.17</v>
      </c>
      <c r="I36" s="15"/>
      <c r="J36" s="15"/>
      <c r="K36" s="15"/>
      <c r="L36" s="15"/>
      <c r="M36" s="15"/>
      <c r="N36" s="15"/>
      <c r="O36" s="15"/>
      <c r="P36" s="17">
        <f t="shared" si="3"/>
        <v>3500</v>
      </c>
    </row>
    <row r="37" spans="1:16" x14ac:dyDescent="0.2">
      <c r="A37" s="1" t="s">
        <v>25</v>
      </c>
      <c r="B37" s="10">
        <v>100</v>
      </c>
      <c r="C37" s="18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f>SUM(C37:N37)</f>
        <v>0</v>
      </c>
      <c r="P37" s="17">
        <f t="shared" si="3"/>
        <v>100</v>
      </c>
    </row>
    <row r="38" spans="1:16" x14ac:dyDescent="0.2">
      <c r="A38" s="1" t="s">
        <v>26</v>
      </c>
      <c r="B38" s="10">
        <v>150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7">
        <f t="shared" si="3"/>
        <v>150</v>
      </c>
    </row>
    <row r="39" spans="1:16" x14ac:dyDescent="0.2">
      <c r="A39" s="1" t="s">
        <v>27</v>
      </c>
      <c r="B39" s="10">
        <v>5000</v>
      </c>
      <c r="C39" s="15">
        <v>-68.569999999999993</v>
      </c>
      <c r="D39" s="15">
        <v>-1172.3399999999999</v>
      </c>
      <c r="E39" s="15">
        <v>-1495.66</v>
      </c>
      <c r="F39" s="15">
        <v>-1268.5</v>
      </c>
      <c r="G39" s="15">
        <v>-521.65</v>
      </c>
      <c r="H39" s="15">
        <v>-75.47</v>
      </c>
      <c r="I39" s="15">
        <v>-70.239999999999995</v>
      </c>
      <c r="J39" s="15">
        <v>-75.03</v>
      </c>
      <c r="K39" s="15">
        <v>-81.739999999999995</v>
      </c>
      <c r="L39" s="15">
        <v>-75.61</v>
      </c>
      <c r="M39" s="15"/>
      <c r="N39" s="15"/>
      <c r="O39" s="15">
        <f>SUM(C39:N39)</f>
        <v>-4904.8099999999986</v>
      </c>
      <c r="P39" s="17">
        <f t="shared" si="3"/>
        <v>95.190000000001419</v>
      </c>
    </row>
    <row r="40" spans="1:16" x14ac:dyDescent="0.2">
      <c r="A40" s="4" t="s">
        <v>48</v>
      </c>
      <c r="B40" s="10">
        <v>3500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7"/>
    </row>
    <row r="41" spans="1:16" x14ac:dyDescent="0.2">
      <c r="A41" s="4" t="s">
        <v>49</v>
      </c>
      <c r="B41" s="10">
        <v>38742.910000000003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7"/>
    </row>
    <row r="42" spans="1:16" x14ac:dyDescent="0.2">
      <c r="A42" s="4" t="s">
        <v>50</v>
      </c>
      <c r="B42" s="10">
        <v>1000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7"/>
    </row>
    <row r="43" spans="1:16" x14ac:dyDescent="0.2">
      <c r="A43" s="1"/>
      <c r="B43" s="10"/>
      <c r="C43" s="15"/>
      <c r="D43" s="15"/>
      <c r="E43" s="15"/>
      <c r="F43" s="15"/>
      <c r="G43" s="16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" t="s">
        <v>28</v>
      </c>
      <c r="B44" s="10">
        <f>SUM(B23:B42)</f>
        <v>92392.91</v>
      </c>
      <c r="C44" s="15">
        <f t="shared" ref="C44:H44" si="4">SUM(C23:C43)</f>
        <v>-182.22</v>
      </c>
      <c r="D44" s="15">
        <f t="shared" si="4"/>
        <v>-3876.59</v>
      </c>
      <c r="E44" s="15">
        <f t="shared" si="4"/>
        <v>-5997.99</v>
      </c>
      <c r="F44" s="15">
        <f t="shared" si="4"/>
        <v>-3956.33</v>
      </c>
      <c r="G44" s="15">
        <f t="shared" si="4"/>
        <v>-635.67999999999995</v>
      </c>
      <c r="H44" s="15">
        <f t="shared" si="4"/>
        <v>-1560.97</v>
      </c>
      <c r="I44" s="15">
        <f t="shared" ref="I44:N44" si="5">SUM(I23:I39)</f>
        <v>-184.26999999999998</v>
      </c>
      <c r="J44" s="15">
        <f t="shared" si="5"/>
        <v>-3490.43</v>
      </c>
      <c r="K44" s="15">
        <f t="shared" si="5"/>
        <v>-404.54</v>
      </c>
      <c r="L44" s="15">
        <f t="shared" si="5"/>
        <v>-9301.880000000001</v>
      </c>
      <c r="M44" s="15">
        <f t="shared" si="5"/>
        <v>-1536.92</v>
      </c>
      <c r="N44" s="15">
        <f t="shared" si="5"/>
        <v>0</v>
      </c>
      <c r="O44" s="15">
        <f>SUM(O23:O43)</f>
        <v>-23300.51</v>
      </c>
      <c r="P44" s="17">
        <f>SUM(B44,O44)</f>
        <v>69092.400000000009</v>
      </c>
    </row>
    <row r="45" spans="1:16" x14ac:dyDescent="0.2">
      <c r="A45" s="1"/>
      <c r="B45" s="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x14ac:dyDescent="0.2">
      <c r="A46" s="8" t="s">
        <v>29</v>
      </c>
      <c r="B46" s="23">
        <f>SUM(B19,-B44)</f>
        <v>23772.350000000006</v>
      </c>
      <c r="C46" s="16">
        <f>SUM(C44,C19)</f>
        <v>43909.689999999995</v>
      </c>
      <c r="D46" s="16">
        <f t="shared" ref="D46:O46" si="6">SUM(D19,D44)</f>
        <v>42833.349999999991</v>
      </c>
      <c r="E46" s="15">
        <f t="shared" si="6"/>
        <v>44186.919999999991</v>
      </c>
      <c r="F46" s="15">
        <f t="shared" si="6"/>
        <v>44003.239999999991</v>
      </c>
      <c r="G46" s="15">
        <f t="shared" si="6"/>
        <v>43367.55999999999</v>
      </c>
      <c r="H46" s="15">
        <f t="shared" si="6"/>
        <v>50252.289999999986</v>
      </c>
      <c r="I46" s="15">
        <f t="shared" si="6"/>
        <v>60989.439999999988</v>
      </c>
      <c r="J46" s="15">
        <f t="shared" si="6"/>
        <v>60609.049999999988</v>
      </c>
      <c r="K46" s="15">
        <f t="shared" si="6"/>
        <v>60204.509999999987</v>
      </c>
      <c r="L46" s="15">
        <f t="shared" si="6"/>
        <v>52494.639999999985</v>
      </c>
      <c r="M46" s="15">
        <f t="shared" si="6"/>
        <v>50957.719999999987</v>
      </c>
      <c r="N46" s="15">
        <f t="shared" si="6"/>
        <v>50957.719999999987</v>
      </c>
      <c r="O46" s="15">
        <f t="shared" si="6"/>
        <v>12474.759999999998</v>
      </c>
      <c r="P46" s="15"/>
    </row>
    <row r="47" spans="1:16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x14ac:dyDescent="0.2">
      <c r="A48" s="21" t="s">
        <v>42</v>
      </c>
      <c r="B48" s="24">
        <v>6238.9</v>
      </c>
      <c r="C48" s="24">
        <v>6238.9</v>
      </c>
      <c r="D48" s="24">
        <v>6238.9</v>
      </c>
      <c r="E48" s="24">
        <v>6238.9</v>
      </c>
      <c r="F48" s="24">
        <v>6968.15</v>
      </c>
      <c r="G48" s="24">
        <v>6968.15</v>
      </c>
      <c r="H48" s="24">
        <v>6988.15</v>
      </c>
      <c r="I48" s="24">
        <v>6636.98</v>
      </c>
      <c r="J48" s="24"/>
      <c r="K48" s="24">
        <v>6156.98</v>
      </c>
      <c r="L48" s="24">
        <v>6253.98</v>
      </c>
      <c r="M48" s="24"/>
      <c r="N48" s="24"/>
      <c r="O48" s="7"/>
      <c r="P48" s="7"/>
    </row>
    <row r="49" spans="1:14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</sheetData>
  <conditionalFormatting sqref="H29">
    <cfRule type="containsText" dxfId="0" priority="1" stopIfTrue="1" operator="containsText" text="money transferred to chief account">
      <formula>NOT(ISERROR(SEARCH("money transferred to chief account",H29)))</formula>
    </cfRule>
  </conditionalFormatting>
  <pageMargins left="0.25" right="0.25" top="0.25" bottom="0.25" header="0.3" footer="0.3"/>
  <pageSetup fitToWidth="0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Zufelt</dc:creator>
  <cp:lastModifiedBy>Jim Evans</cp:lastModifiedBy>
  <cp:lastPrinted>2019-01-12T21:56:56Z</cp:lastPrinted>
  <dcterms:created xsi:type="dcterms:W3CDTF">2017-12-03T13:24:46Z</dcterms:created>
  <dcterms:modified xsi:type="dcterms:W3CDTF">2022-11-14T21:30:51Z</dcterms:modified>
</cp:coreProperties>
</file>